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\Arrondissementskamer\Varia\"/>
    </mc:Choice>
  </mc:AlternateContent>
  <xr:revisionPtr revIDLastSave="0" documentId="10_ncr:100000_{55EAF397-8857-42B2-8E6F-88AF96A8092B}" xr6:coauthVersionLast="31" xr6:coauthVersionMax="31" xr10:uidLastSave="{00000000-0000-0000-0000-000000000000}"/>
  <workbookProtection workbookPassword="CD64" lockStructure="1"/>
  <bookViews>
    <workbookView xWindow="120" yWindow="75" windowWidth="24915" windowHeight="12300" firstSheet="1" activeTab="1" xr2:uid="{00000000-000D-0000-FFFF-FFFF00000000}"/>
  </bookViews>
  <sheets>
    <sheet name="Formule" sheetId="2" state="hidden" r:id="rId1"/>
    <sheet name="2019" sheetId="1" r:id="rId2"/>
  </sheets>
  <definedNames>
    <definedName name="Inkomen">'2019'!$B$3</definedName>
    <definedName name="Kinderen">'2019'!$B$5</definedName>
  </definedNames>
  <calcPr calcId="179017"/>
</workbook>
</file>

<file path=xl/calcChain.xml><?xml version="1.0" encoding="utf-8"?>
<calcChain xmlns="http://schemas.openxmlformats.org/spreadsheetml/2006/main">
  <c r="M1" i="1" l="1"/>
  <c r="B4" i="2"/>
  <c r="F4" i="2" s="1"/>
  <c r="D5" i="2" s="1"/>
  <c r="E5" i="2" s="1"/>
  <c r="B13" i="2"/>
  <c r="A14" i="2" s="1"/>
  <c r="B14" i="2"/>
  <c r="A15" i="2" s="1"/>
  <c r="B12" i="2"/>
  <c r="D12" i="2" s="1"/>
  <c r="B26" i="2"/>
  <c r="B25" i="2"/>
  <c r="A11" i="1"/>
  <c r="B6" i="2"/>
  <c r="F6" i="2" s="1"/>
  <c r="D7" i="2" s="1"/>
  <c r="E7" i="2" s="1"/>
  <c r="B5" i="2"/>
  <c r="A6" i="2" s="1"/>
  <c r="B3" i="2"/>
  <c r="D3" i="2" s="1"/>
  <c r="E3" i="2" s="1"/>
  <c r="A4" i="2" l="1"/>
  <c r="F5" i="2"/>
  <c r="D6" i="2" s="1"/>
  <c r="E6" i="2" s="1"/>
  <c r="F3" i="2"/>
  <c r="D4" i="2" s="1"/>
  <c r="E4" i="2" s="1"/>
  <c r="F12" i="2"/>
  <c r="D13" i="2" s="1"/>
  <c r="E13" i="2" s="1"/>
  <c r="A7" i="2"/>
  <c r="A13" i="2"/>
  <c r="F13" i="2"/>
  <c r="D14" i="2" s="1"/>
  <c r="E14" i="2" s="1"/>
  <c r="F14" i="2"/>
  <c r="D15" i="2" s="1"/>
  <c r="E15" i="2" s="1"/>
  <c r="A5" i="2"/>
  <c r="E12" i="2"/>
  <c r="E8" i="2" l="1"/>
  <c r="B9" i="1" s="1"/>
  <c r="D8" i="2"/>
  <c r="D16" i="2"/>
  <c r="E16" i="2"/>
  <c r="B7" i="1" s="1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<sst xmlns="http://schemas.openxmlformats.org/spreadsheetml/2006/main" count="17" uniqueCount="14">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</sst>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0" sqref="A20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1268</v>
      </c>
      <c r="C3" s="1">
        <v>0</v>
      </c>
      <c r="D3" s="1">
        <f>IF(Inkomen&lt;=B3,Inkomen,B3-A3)</f>
        <v>1268</v>
      </c>
      <c r="E3" s="1">
        <f>D3*C3/100</f>
        <v>0</v>
      </c>
      <c r="F3" s="1">
        <f>Inkomen-B3</f>
        <v>8732</v>
      </c>
    </row>
    <row r="4" spans="1:6" x14ac:dyDescent="0.25">
      <c r="A4" s="1">
        <f>B3+0.01</f>
        <v>1268.01</v>
      </c>
      <c r="B4" s="1">
        <f>A20+(Kinderen*A23)</f>
        <v>1352</v>
      </c>
      <c r="C4" s="1">
        <v>20</v>
      </c>
      <c r="D4" s="1">
        <f>IF(F3&lt;=0,0,IF(Inkomen &gt; B4,B4-A4+0.01,Inkomen-A4+0.01))</f>
        <v>84.000000000000014</v>
      </c>
      <c r="E4" s="1">
        <f>D4*C4/100</f>
        <v>16.8</v>
      </c>
      <c r="F4" s="1">
        <f>Inkomen-B4</f>
        <v>8648</v>
      </c>
    </row>
    <row r="5" spans="1:6" x14ac:dyDescent="0.25">
      <c r="A5" s="1">
        <f>B4+0.01</f>
        <v>1352.01</v>
      </c>
      <c r="B5" s="1">
        <f>A21+(Kinderen*A23)</f>
        <v>1477</v>
      </c>
      <c r="C5" s="1">
        <v>30</v>
      </c>
      <c r="D5" s="1">
        <f>IF(F4&lt;=0,0,IF(Inkomen &gt; B5,B5-A5+0.01,Inkomen-A5+0.01))</f>
        <v>125.00000000000001</v>
      </c>
      <c r="E5" s="1">
        <f>D5*C5/100</f>
        <v>37.500000000000007</v>
      </c>
      <c r="F5" s="1">
        <f>Inkomen-B5</f>
        <v>8523</v>
      </c>
    </row>
    <row r="6" spans="1:6" x14ac:dyDescent="0.25">
      <c r="A6" s="1">
        <f>B5+0.01</f>
        <v>1477.01</v>
      </c>
      <c r="B6" s="1">
        <f>A22+(Kinderen*A23)</f>
        <v>1602</v>
      </c>
      <c r="C6" s="1">
        <v>40</v>
      </c>
      <c r="D6" s="1">
        <f>IF(F5&lt;=0,0,IF(Inkomen &gt; B6,B6-A6+0.01,Inkomen-A6+0.01))</f>
        <v>125.00000000000001</v>
      </c>
      <c r="E6" s="1">
        <f>D6*C6/100</f>
        <v>50.000000000000007</v>
      </c>
      <c r="F6" s="1">
        <f>Inkomen-B6</f>
        <v>8398</v>
      </c>
    </row>
    <row r="7" spans="1:6" x14ac:dyDescent="0.25">
      <c r="A7" s="1">
        <f>B6+0.01</f>
        <v>1602.01</v>
      </c>
      <c r="B7" s="1"/>
      <c r="C7" s="1">
        <v>100</v>
      </c>
      <c r="D7" s="1">
        <f>IF(F6&lt;=0,0,Inkomen-A7+0.01)</f>
        <v>8398</v>
      </c>
      <c r="E7" s="1">
        <f>D7*C7/100</f>
        <v>8398</v>
      </c>
      <c r="F7" s="1"/>
    </row>
    <row r="8" spans="1:6" x14ac:dyDescent="0.25">
      <c r="A8" s="1"/>
      <c r="B8" s="1"/>
      <c r="C8" s="1"/>
      <c r="D8" s="1">
        <f>SUM(D3:D7)</f>
        <v>10000</v>
      </c>
      <c r="E8" s="11">
        <f>SUM(E3:E7)</f>
        <v>8502.2999999999993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1268</v>
      </c>
      <c r="C12" s="1">
        <v>0</v>
      </c>
      <c r="D12" s="1">
        <f>IF(Inkomen&lt;=B12,Inkomen,B12-A12)</f>
        <v>1268</v>
      </c>
      <c r="E12" s="1">
        <f>D12*C12/100</f>
        <v>0</v>
      </c>
      <c r="F12" s="1">
        <f>Inkomen-B12</f>
        <v>8732</v>
      </c>
    </row>
    <row r="13" spans="1:6" x14ac:dyDescent="0.25">
      <c r="A13" s="1">
        <f>B12+0.01</f>
        <v>1268.01</v>
      </c>
      <c r="B13" s="1">
        <f>A20+(A23*Kinderen)</f>
        <v>1352</v>
      </c>
      <c r="C13" s="1">
        <v>20</v>
      </c>
      <c r="D13" s="1">
        <f>IF(F12&lt;=0,0,IF(Inkomen &gt; B13,B13-A13+0.01,Inkomen-A13+0.01))</f>
        <v>84.000000000000014</v>
      </c>
      <c r="E13" s="1">
        <f>D13*C13/100</f>
        <v>16.8</v>
      </c>
      <c r="F13" s="1">
        <f>Inkomen-B13</f>
        <v>8648</v>
      </c>
    </row>
    <row r="14" spans="1:6" x14ac:dyDescent="0.25">
      <c r="A14" s="1">
        <f>B13+0.01</f>
        <v>1352.01</v>
      </c>
      <c r="B14" s="1">
        <f>A22+(A23*Kinderen)</f>
        <v>1602</v>
      </c>
      <c r="C14" s="1">
        <v>40</v>
      </c>
      <c r="D14" s="1">
        <f>IF(F13&lt;=0,0,IF(Inkomen &gt; B14,B14-A14+0.01,Inkomen-A14+0.01))</f>
        <v>250</v>
      </c>
      <c r="E14" s="1">
        <f>D14*C14/100</f>
        <v>100</v>
      </c>
      <c r="F14" s="1">
        <f>Inkomen-B14</f>
        <v>8398</v>
      </c>
    </row>
    <row r="15" spans="1:6" x14ac:dyDescent="0.25">
      <c r="A15" s="1">
        <f>B14+0.01</f>
        <v>1602.01</v>
      </c>
      <c r="B15" s="1"/>
      <c r="C15" s="1">
        <v>100</v>
      </c>
      <c r="D15" s="1">
        <f>IF(F14&lt;=0,0,Inkomen-A15+0.01)</f>
        <v>8398</v>
      </c>
      <c r="E15" s="1">
        <f>D15*C15/100</f>
        <v>8398</v>
      </c>
      <c r="F15" s="1"/>
    </row>
    <row r="16" spans="1:6" x14ac:dyDescent="0.25">
      <c r="A16" s="1"/>
      <c r="B16" s="1"/>
      <c r="C16" s="1"/>
      <c r="D16" s="1">
        <f>SUM(D11:D15)</f>
        <v>10000</v>
      </c>
      <c r="E16" s="11">
        <f>SUM(E12:E15)</f>
        <v>8514.7999999999993</v>
      </c>
    </row>
    <row r="17" spans="1:2" x14ac:dyDescent="0.25"/>
    <row r="18" spans="1:2" x14ac:dyDescent="0.25"/>
    <row r="19" spans="1:2" x14ac:dyDescent="0.25">
      <c r="A19" s="10">
        <v>1128</v>
      </c>
    </row>
    <row r="20" spans="1:2" x14ac:dyDescent="0.25">
      <c r="A20" s="10">
        <v>1212</v>
      </c>
    </row>
    <row r="21" spans="1:2" x14ac:dyDescent="0.25">
      <c r="A21" s="10">
        <v>1337</v>
      </c>
    </row>
    <row r="22" spans="1:2" x14ac:dyDescent="0.25">
      <c r="A22" s="10">
        <v>1462</v>
      </c>
    </row>
    <row r="23" spans="1:2" x14ac:dyDescent="0.25">
      <c r="A23" s="10">
        <v>70</v>
      </c>
    </row>
    <row r="24" spans="1:2" x14ac:dyDescent="0.25"/>
    <row r="25" spans="1:2" x14ac:dyDescent="0.25">
      <c r="A25" t="s">
        <v>11</v>
      </c>
      <c r="B25">
        <f>Inkomen</f>
        <v>10000</v>
      </c>
    </row>
    <row r="26" spans="1:2" x14ac:dyDescent="0.25">
      <c r="A26" t="s">
        <v>12</v>
      </c>
      <c r="B26">
        <f>Kinderen</f>
        <v>2</v>
      </c>
    </row>
    <row r="27" spans="1:2" x14ac:dyDescent="0.25">
      <c r="A27" t="s">
        <v>13</v>
      </c>
      <c r="B27" s="12">
        <v>2019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showGridLines="0" showRowColHeaders="0" tabSelected="1" workbookViewId="0">
      <selection activeCell="B5" sqref="B5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2019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>
        <v>10000</v>
      </c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8514.7999999999993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8502.2999999999993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>Voor onderhoudsverplichtingen gelden de beperkingen niet. In dat geval kan het volledige bedrag van 10000 euro in beslag genomen worden.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sheetProtection password="CD64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 xr:uid="{00000000-0002-0000-0100-000000000000}">
      <formula1>0</formula1>
    </dataValidation>
    <dataValidation type="whole" operator="greaterThanOrEqual" allowBlank="1" showErrorMessage="1" error="U moet een positief geheel getal inbrengen." prompt="Hoeveel kinderen ten laste zijn er?" sqref="B5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2019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2018-12-28T10:01:17Z</dcterms:modified>
</cp:coreProperties>
</file>